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7\CUENTA PÚBLICA\JUL-DIC\FORMATOS\"/>
    </mc:Choice>
  </mc:AlternateContent>
  <bookViews>
    <workbookView xWindow="480" yWindow="315" windowWidth="19875" windowHeight="7200"/>
  </bookViews>
  <sheets>
    <sheet name="6.5.1" sheetId="1" r:id="rId1"/>
  </sheets>
  <definedNames>
    <definedName name="_xlnm.Print_Area" localSheetId="0">'6.5.1'!$B$2:$J$51</definedName>
  </definedNames>
  <calcPr calcId="152511"/>
</workbook>
</file>

<file path=xl/calcChain.xml><?xml version="1.0" encoding="utf-8"?>
<calcChain xmlns="http://schemas.openxmlformats.org/spreadsheetml/2006/main">
  <c r="J35" i="1" l="1"/>
  <c r="J33" i="1"/>
  <c r="J32" i="1"/>
  <c r="J31" i="1"/>
  <c r="J30" i="1"/>
  <c r="J28" i="1"/>
  <c r="J27" i="1"/>
  <c r="J25" i="1"/>
  <c r="J24" i="1"/>
  <c r="J23" i="1"/>
  <c r="J21" i="1"/>
  <c r="J20" i="1"/>
  <c r="J19" i="1"/>
  <c r="J18" i="1"/>
  <c r="J17" i="1"/>
  <c r="J16" i="1"/>
  <c r="J15" i="1"/>
  <c r="J14" i="1"/>
  <c r="J12" i="1"/>
  <c r="J11" i="1"/>
  <c r="G38" i="1"/>
  <c r="G37" i="1"/>
  <c r="G36" i="1"/>
  <c r="G35" i="1"/>
  <c r="G33" i="1"/>
  <c r="G32" i="1"/>
  <c r="G31" i="1"/>
  <c r="G30" i="1"/>
  <c r="G28" i="1"/>
  <c r="G27" i="1"/>
  <c r="G25" i="1"/>
  <c r="G24" i="1"/>
  <c r="G23" i="1"/>
  <c r="G21" i="1"/>
  <c r="G20" i="1"/>
  <c r="G19" i="1"/>
  <c r="G18" i="1"/>
  <c r="G17" i="1"/>
  <c r="G16" i="1"/>
  <c r="G15" i="1"/>
  <c r="G14" i="1"/>
  <c r="G12" i="1"/>
  <c r="G11" i="1"/>
  <c r="J38" i="1" l="1"/>
  <c r="J37" i="1"/>
  <c r="J36" i="1"/>
  <c r="J34" i="1"/>
  <c r="I34" i="1"/>
  <c r="H34" i="1"/>
  <c r="F34" i="1"/>
  <c r="E34" i="1"/>
  <c r="I29" i="1"/>
  <c r="H29" i="1"/>
  <c r="F29" i="1"/>
  <c r="E29" i="1"/>
  <c r="I26" i="1"/>
  <c r="H26" i="1"/>
  <c r="F26" i="1"/>
  <c r="E26" i="1"/>
  <c r="I22" i="1"/>
  <c r="H22" i="1"/>
  <c r="F22" i="1"/>
  <c r="E22" i="1"/>
  <c r="I13" i="1"/>
  <c r="H13" i="1"/>
  <c r="H9" i="1" s="1"/>
  <c r="H40" i="1" s="1"/>
  <c r="F13" i="1"/>
  <c r="F9" i="1" s="1"/>
  <c r="F40" i="1" s="1"/>
  <c r="E13" i="1"/>
  <c r="I10" i="1"/>
  <c r="I9" i="1" s="1"/>
  <c r="I40" i="1" s="1"/>
  <c r="H10" i="1"/>
  <c r="F10" i="1"/>
  <c r="E10" i="1"/>
  <c r="G34" i="1"/>
  <c r="G10" i="1"/>
  <c r="G26" i="1"/>
  <c r="J29" i="1" l="1"/>
  <c r="J10" i="1"/>
  <c r="G13" i="1"/>
  <c r="G22" i="1"/>
  <c r="G9" i="1" s="1"/>
  <c r="G40" i="1" s="1"/>
  <c r="E9" i="1"/>
  <c r="E40" i="1" s="1"/>
  <c r="J26" i="1"/>
  <c r="J13" i="1"/>
  <c r="J22" i="1"/>
  <c r="G29" i="1"/>
  <c r="J9" i="1" l="1"/>
  <c r="J40" i="1" s="1"/>
</calcChain>
</file>

<file path=xl/sharedStrings.xml><?xml version="1.0" encoding="utf-8"?>
<sst xmlns="http://schemas.openxmlformats.org/spreadsheetml/2006/main" count="42" uniqueCount="42">
  <si>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</si>
  <si>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</si>
  <si>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</si>
  <si>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</si>
  <si>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</si>
  <si>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</si>
  <si>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</si>
  <si>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</si>
  <si>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</si>
  <si>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</si>
  <si>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</si>
  <si>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</si>
  <si>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</si>
  <si>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</si>
  <si>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</si>
  <si>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</si>
  <si>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</si>
  <si>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</si>
  <si>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</si>
  <si>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</si>
  <si>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</si>
  <si>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</si>
  <si>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</si>
  <si>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</si>
  <si>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</si>
  <si>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</si>
  <si>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</si>
  <si>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</si>
  <si>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</si>
  <si>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</si>
  <si>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</si>
  <si>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</si>
  <si>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</si>
  <si>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</si>
  <si>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</si>
  <si>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</si>
  <si>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</si>
  <si>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</si>
  <si>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</si>
  <si>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</si>
  <si>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Diciembre de 2017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</si>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</sst>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44" fontId="6" fillId="0" borderId="4" xfId="3" applyFont="1" applyFill="1" applyBorder="1" applyAlignment="1">
      <alignment vertical="center" wrapText="1"/>
    </xf>
    <xf numFmtId="44" fontId="3" fillId="0" borderId="4" xfId="3" applyFont="1" applyFill="1" applyBorder="1" applyAlignment="1" applyProtection="1">
      <alignment horizontal="right" vertical="center" wrapText="1"/>
      <protection locked="0"/>
    </xf>
    <xf numFmtId="44" fontId="3" fillId="0" borderId="6" xfId="3" applyFont="1" applyFill="1" applyBorder="1" applyAlignment="1" applyProtection="1">
      <alignment horizontal="right" vertical="center" wrapText="1"/>
      <protection locked="0"/>
    </xf>
    <xf numFmtId="44" fontId="7" fillId="2" borderId="6" xfId="3" applyFont="1" applyFill="1" applyBorder="1" applyAlignment="1" applyProtection="1">
      <alignment horizontal="right" vertical="center" wrapText="1"/>
    </xf>
    <xf numFmtId="44" fontId="3" fillId="2" borderId="6" xfId="3" applyFont="1" applyFill="1" applyBorder="1" applyAlignment="1" applyProtection="1">
      <alignment horizontal="right" vertical="center" wrapText="1"/>
    </xf>
    <xf numFmtId="44" fontId="3" fillId="0" borderId="9" xfId="3" applyFont="1" applyFill="1" applyBorder="1" applyAlignment="1">
      <alignment horizontal="right" vertical="center" wrapText="1"/>
    </xf>
    <xf numFmtId="44" fontId="3" fillId="0" borderId="10" xfId="3" applyFont="1" applyFill="1" applyBorder="1" applyAlignment="1">
      <alignment horizontal="right" vertical="center" wrapText="1"/>
    </xf>
    <xf numFmtId="44" fontId="6" fillId="0" borderId="10" xfId="3" applyFont="1" applyFill="1" applyBorder="1" applyAlignment="1" applyProtection="1">
      <alignment horizontal="right" vertical="center" wrapText="1"/>
    </xf>
    <xf numFmtId="44" fontId="4" fillId="2" borderId="6" xfId="3" applyFont="1" applyFill="1" applyBorder="1" applyAlignment="1" applyProtection="1">
      <alignment horizontal="right" vertical="center" wrapText="1"/>
    </xf>
    <xf numFmtId="0" fontId="8" fillId="0" borderId="5" xfId="0" applyFont="1" applyFill="1" applyBorder="1" applyAlignment="1">
      <alignment horizontal="justify" vertical="center" wrapText="1"/>
    </xf>
    <xf numFmtId="44" fontId="8" fillId="0" borderId="4" xfId="3" applyFont="1" applyFill="1" applyBorder="1" applyAlignment="1" applyProtection="1">
      <alignment horizontal="right" vertical="center" wrapText="1"/>
    </xf>
    <xf numFmtId="44" fontId="4" fillId="0" borderId="4" xfId="3" applyFont="1" applyFill="1" applyBorder="1" applyAlignment="1" applyProtection="1">
      <alignment horizontal="right" vertical="center" wrapText="1"/>
      <protection locked="0"/>
    </xf>
    <xf numFmtId="44" fontId="4" fillId="0" borderId="6" xfId="3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9" fillId="3" borderId="2" xfId="2" applyNumberFormat="1" applyFont="1" applyFill="1" applyBorder="1" applyAlignment="1" applyProtection="1">
      <alignment horizontal="center"/>
      <protection locked="0"/>
    </xf>
    <xf numFmtId="164" fontId="9" fillId="3" borderId="11" xfId="2" applyNumberFormat="1" applyFont="1" applyFill="1" applyBorder="1" applyAlignment="1" applyProtection="1">
      <alignment horizontal="center"/>
      <protection locked="0"/>
    </xf>
    <xf numFmtId="164" fontId="9" fillId="3" borderId="12" xfId="2" applyNumberFormat="1" applyFont="1" applyFill="1" applyBorder="1" applyAlignment="1" applyProtection="1">
      <alignment horizontal="center"/>
      <protection locked="0"/>
    </xf>
    <xf numFmtId="164" fontId="9" fillId="3" borderId="5" xfId="2" applyNumberFormat="1" applyFont="1" applyFill="1" applyBorder="1" applyAlignment="1" applyProtection="1">
      <alignment horizontal="center"/>
    </xf>
    <xf numFmtId="164" fontId="9" fillId="3" borderId="0" xfId="2" applyNumberFormat="1" applyFont="1" applyFill="1" applyBorder="1" applyAlignment="1" applyProtection="1">
      <alignment horizontal="center"/>
    </xf>
    <xf numFmtId="164" fontId="9" fillId="3" borderId="4" xfId="2" applyNumberFormat="1" applyFont="1" applyFill="1" applyBorder="1" applyAlignment="1" applyProtection="1">
      <alignment horizontal="center"/>
    </xf>
    <xf numFmtId="164" fontId="9" fillId="3" borderId="7" xfId="2" applyNumberFormat="1" applyFont="1" applyFill="1" applyBorder="1" applyAlignment="1" applyProtection="1">
      <alignment horizontal="center"/>
    </xf>
    <xf numFmtId="164" fontId="9" fillId="3" borderId="8" xfId="2" applyNumberFormat="1" applyFont="1" applyFill="1" applyBorder="1" applyAlignment="1" applyProtection="1">
      <alignment horizontal="center"/>
    </xf>
    <xf numFmtId="164" fontId="9" fillId="3" borderId="9" xfId="2" applyNumberFormat="1" applyFont="1" applyFill="1" applyBorder="1" applyAlignment="1" applyProtection="1">
      <alignment horizontal="center"/>
    </xf>
    <xf numFmtId="164" fontId="4" fillId="3" borderId="2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12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0" xfId="2" applyNumberFormat="1" applyFont="1" applyFill="1" applyBorder="1" applyAlignment="1" applyProtection="1">
      <alignment horizontal="center" vertical="center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8" xfId="2" applyNumberFormat="1" applyFont="1" applyFill="1" applyBorder="1" applyAlignment="1" applyProtection="1">
      <alignment horizontal="center" vertical="center"/>
    </xf>
    <xf numFmtId="164" fontId="4" fillId="3" borderId="9" xfId="2" applyNumberFormat="1" applyFont="1" applyFill="1" applyBorder="1" applyAlignment="1" applyProtection="1">
      <alignment horizontal="center" vertical="center"/>
    </xf>
    <xf numFmtId="164" fontId="4" fillId="3" borderId="3" xfId="2" applyNumberFormat="1" applyFont="1" applyFill="1" applyBorder="1" applyAlignment="1" applyProtection="1">
      <alignment horizontal="center" vertical="center"/>
    </xf>
    <xf numFmtId="164" fontId="4" fillId="3" borderId="13" xfId="2" applyNumberFormat="1" applyFont="1" applyFill="1" applyBorder="1" applyAlignment="1" applyProtection="1">
      <alignment horizontal="center" vertical="center"/>
    </xf>
    <xf numFmtId="164" fontId="4" fillId="3" borderId="14" xfId="2" applyNumberFormat="1" applyFont="1" applyFill="1" applyBorder="1" applyAlignment="1" applyProtection="1">
      <alignment horizontal="center" vertical="center"/>
    </xf>
    <xf numFmtId="164" fontId="4" fillId="3" borderId="1" xfId="2" applyNumberFormat="1" applyFont="1" applyFill="1" applyBorder="1" applyAlignment="1" applyProtection="1">
      <alignment horizontal="center" vertical="center" wrapText="1"/>
    </xf>
    <xf numFmtId="164" fontId="4" fillId="3" borderId="10" xfId="2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44</xdr:row>
      <xdr:rowOff>0</xdr:rowOff>
    </xdr:from>
    <xdr:to>
      <xdr:col>3</xdr:col>
      <xdr:colOff>895350</xdr:colOff>
      <xdr:row>49</xdr:row>
      <xdr:rowOff>0</xdr:rowOff>
    </xdr:to>
    <xdr:sp macro="" textlink="">
      <xdr:nvSpPr>
        <xdr:cNvPr id="10" name="15 CuadroTexto"/>
        <xdr:cNvSpPr txBox="1"/>
      </xdr:nvSpPr>
      <xdr:spPr>
        <a:xfrm>
          <a:off x="285750" y="10287000"/>
          <a:ext cx="2314575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1676400</xdr:colOff>
      <xdr:row>44</xdr:row>
      <xdr:rowOff>0</xdr:rowOff>
    </xdr:from>
    <xdr:to>
      <xdr:col>4</xdr:col>
      <xdr:colOff>704850</xdr:colOff>
      <xdr:row>49</xdr:row>
      <xdr:rowOff>0</xdr:rowOff>
    </xdr:to>
    <xdr:sp macro="" textlink="">
      <xdr:nvSpPr>
        <xdr:cNvPr id="11" name="16 CuadroTexto"/>
        <xdr:cNvSpPr txBox="1"/>
      </xdr:nvSpPr>
      <xdr:spPr>
        <a:xfrm>
          <a:off x="3381375" y="10287000"/>
          <a:ext cx="2447925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SÍNDICA  ADMINISTRATIVA</a:t>
          </a:r>
        </a:p>
        <a:p>
          <a:endParaRPr lang="es-MX" sz="1100"/>
        </a:p>
      </xdr:txBody>
    </xdr:sp>
    <xdr:clientData/>
  </xdr:twoCellAnchor>
  <xdr:twoCellAnchor>
    <xdr:from>
      <xdr:col>5</xdr:col>
      <xdr:colOff>323850</xdr:colOff>
      <xdr:row>44</xdr:row>
      <xdr:rowOff>0</xdr:rowOff>
    </xdr:from>
    <xdr:to>
      <xdr:col>7</xdr:col>
      <xdr:colOff>392902</xdr:colOff>
      <xdr:row>49</xdr:row>
      <xdr:rowOff>9525</xdr:rowOff>
    </xdr:to>
    <xdr:sp macro="" textlink="">
      <xdr:nvSpPr>
        <xdr:cNvPr id="12" name="17 CuadroTexto"/>
        <xdr:cNvSpPr txBox="1"/>
      </xdr:nvSpPr>
      <xdr:spPr>
        <a:xfrm>
          <a:off x="6629400" y="10287000"/>
          <a:ext cx="2431252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  <a:p>
          <a:endParaRPr lang="es-MX" sz="1100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9</xdr:col>
      <xdr:colOff>1114425</xdr:colOff>
      <xdr:row>49</xdr:row>
      <xdr:rowOff>0</xdr:rowOff>
    </xdr:to>
    <xdr:sp macro="" textlink="">
      <xdr:nvSpPr>
        <xdr:cNvPr id="13" name="6 CuadroTexto"/>
        <xdr:cNvSpPr txBox="1"/>
      </xdr:nvSpPr>
      <xdr:spPr>
        <a:xfrm>
          <a:off x="9858375" y="10287000"/>
          <a:ext cx="2286000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INTERNO</a:t>
          </a:r>
        </a:p>
        <a:p>
          <a:endParaRPr lang="es-MX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abSelected="1" showWhiteSpace="0" zoomScaleNormal="100" workbookViewId="0"/>
  </sheetViews>
  <sheetFormatPr baseColWidth="10" defaultColWidth="0" defaultRowHeight="16.5" x14ac:dyDescent="0.3"/>
  <cols>
    <col min="1" max="1" width="2.7109375" style="1" customWidth="1"/>
    <col min="2" max="3" width="11.42578125" style="1" customWidth="1"/>
    <col min="4" max="4" width="51.28515625" style="1" customWidth="1"/>
    <col min="5" max="10" width="17.7109375" style="1" customWidth="1"/>
    <col min="11" max="11" width="2.85546875" style="1" customWidth="1"/>
    <col min="12" max="16384" width="11.42578125" style="1" hidden="1"/>
  </cols>
  <sheetData>
    <row r="1" spans="2:10" ht="16.5" customHeight="1" x14ac:dyDescent="0.3"/>
    <row r="2" spans="2:10" x14ac:dyDescent="0.3">
      <c r="B2" s="38" t="s">
        <v>41</v>
      </c>
      <c r="C2" s="39"/>
      <c r="D2" s="39"/>
      <c r="E2" s="39"/>
      <c r="F2" s="39"/>
      <c r="G2" s="39"/>
      <c r="H2" s="39"/>
      <c r="I2" s="39"/>
      <c r="J2" s="40"/>
    </row>
    <row r="3" spans="2:10" x14ac:dyDescent="0.3">
      <c r="B3" s="41" t="s">
        <v>0</v>
      </c>
      <c r="C3" s="42"/>
      <c r="D3" s="42"/>
      <c r="E3" s="42"/>
      <c r="F3" s="42"/>
      <c r="G3" s="42"/>
      <c r="H3" s="42"/>
      <c r="I3" s="42"/>
      <c r="J3" s="43"/>
    </row>
    <row r="4" spans="2:10" x14ac:dyDescent="0.3">
      <c r="B4" s="44" t="s">
        <v>40</v>
      </c>
      <c r="C4" s="45"/>
      <c r="D4" s="45"/>
      <c r="E4" s="45"/>
      <c r="F4" s="45"/>
      <c r="G4" s="45"/>
      <c r="H4" s="45"/>
      <c r="I4" s="45"/>
      <c r="J4" s="46"/>
    </row>
    <row r="5" spans="2:10" x14ac:dyDescent="0.3">
      <c r="B5" s="28"/>
      <c r="C5" s="28"/>
      <c r="D5" s="28"/>
      <c r="E5" s="28"/>
      <c r="F5" s="28"/>
      <c r="G5" s="28"/>
      <c r="H5" s="28"/>
      <c r="I5" s="28"/>
      <c r="J5" s="28"/>
    </row>
    <row r="6" spans="2:10" s="24" customFormat="1" x14ac:dyDescent="0.25">
      <c r="B6" s="47" t="s">
        <v>1</v>
      </c>
      <c r="C6" s="48"/>
      <c r="D6" s="49"/>
      <c r="E6" s="56" t="s">
        <v>2</v>
      </c>
      <c r="F6" s="57"/>
      <c r="G6" s="57"/>
      <c r="H6" s="57"/>
      <c r="I6" s="58"/>
      <c r="J6" s="59" t="s">
        <v>3</v>
      </c>
    </row>
    <row r="7" spans="2:10" s="24" customFormat="1" x14ac:dyDescent="0.25">
      <c r="B7" s="50"/>
      <c r="C7" s="51"/>
      <c r="D7" s="52"/>
      <c r="E7" s="59" t="s">
        <v>4</v>
      </c>
      <c r="F7" s="59" t="s">
        <v>5</v>
      </c>
      <c r="G7" s="59" t="s">
        <v>6</v>
      </c>
      <c r="H7" s="59" t="s">
        <v>7</v>
      </c>
      <c r="I7" s="59" t="s">
        <v>8</v>
      </c>
      <c r="J7" s="62"/>
    </row>
    <row r="8" spans="2:10" s="24" customFormat="1" x14ac:dyDescent="0.25">
      <c r="B8" s="53"/>
      <c r="C8" s="54"/>
      <c r="D8" s="55"/>
      <c r="E8" s="60"/>
      <c r="F8" s="60"/>
      <c r="G8" s="61"/>
      <c r="H8" s="61"/>
      <c r="I8" s="61"/>
      <c r="J8" s="61"/>
    </row>
    <row r="9" spans="2:10" s="25" customFormat="1" x14ac:dyDescent="0.25">
      <c r="B9" s="63" t="s">
        <v>9</v>
      </c>
      <c r="C9" s="64"/>
      <c r="D9" s="65"/>
      <c r="E9" s="11">
        <f t="shared" ref="E9:J9" si="0">SUM(E10,E13,E22,E26,E29,E34)</f>
        <v>402646615</v>
      </c>
      <c r="F9" s="11">
        <f t="shared" si="0"/>
        <v>46095952.82</v>
      </c>
      <c r="G9" s="11">
        <f t="shared" si="0"/>
        <v>448742567.81999999</v>
      </c>
      <c r="H9" s="11">
        <f t="shared" si="0"/>
        <v>447611951.81</v>
      </c>
      <c r="I9" s="11">
        <f t="shared" si="0"/>
        <v>447611951.81</v>
      </c>
      <c r="J9" s="11">
        <f t="shared" si="0"/>
        <v>1130616.0099999979</v>
      </c>
    </row>
    <row r="10" spans="2:10" s="26" customFormat="1" ht="28.5" customHeight="1" x14ac:dyDescent="0.25">
      <c r="B10" s="20"/>
      <c r="C10" s="31" t="s">
        <v>10</v>
      </c>
      <c r="D10" s="32"/>
      <c r="E10" s="21">
        <f t="shared" ref="E10:J10" si="1">SUM(E11:E12)</f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</row>
    <row r="11" spans="2:10" s="10" customFormat="1" x14ac:dyDescent="0.25">
      <c r="B11" s="3"/>
      <c r="C11" s="4"/>
      <c r="D11" s="5" t="s">
        <v>11</v>
      </c>
      <c r="E11" s="12">
        <v>0</v>
      </c>
      <c r="F11" s="13">
        <v>0</v>
      </c>
      <c r="G11" s="14">
        <f>E11+F11</f>
        <v>0</v>
      </c>
      <c r="H11" s="13">
        <v>0</v>
      </c>
      <c r="I11" s="13">
        <v>0</v>
      </c>
      <c r="J11" s="15">
        <f>G11-H11</f>
        <v>0</v>
      </c>
    </row>
    <row r="12" spans="2:10" s="10" customFormat="1" x14ac:dyDescent="0.25">
      <c r="B12" s="3"/>
      <c r="C12" s="4"/>
      <c r="D12" s="5" t="s">
        <v>12</v>
      </c>
      <c r="E12" s="12">
        <v>0</v>
      </c>
      <c r="F12" s="13">
        <v>0</v>
      </c>
      <c r="G12" s="14">
        <f>E12+F12</f>
        <v>0</v>
      </c>
      <c r="H12" s="13">
        <v>0</v>
      </c>
      <c r="I12" s="13">
        <v>0</v>
      </c>
      <c r="J12" s="15">
        <f>G12-H12</f>
        <v>0</v>
      </c>
    </row>
    <row r="13" spans="2:10" s="26" customFormat="1" x14ac:dyDescent="0.25">
      <c r="B13" s="20"/>
      <c r="C13" s="31" t="s">
        <v>13</v>
      </c>
      <c r="D13" s="32"/>
      <c r="E13" s="21">
        <f t="shared" ref="E13:J13" si="2">SUM(E14:E21)</f>
        <v>402002063.63</v>
      </c>
      <c r="F13" s="21">
        <f t="shared" si="2"/>
        <v>45991186.5</v>
      </c>
      <c r="G13" s="21">
        <f t="shared" si="2"/>
        <v>447993250.13</v>
      </c>
      <c r="H13" s="21">
        <f t="shared" si="2"/>
        <v>446862634.12</v>
      </c>
      <c r="I13" s="21">
        <f t="shared" si="2"/>
        <v>446862634.12</v>
      </c>
      <c r="J13" s="21">
        <f t="shared" si="2"/>
        <v>1130616.0099999979</v>
      </c>
    </row>
    <row r="14" spans="2:10" s="10" customFormat="1" x14ac:dyDescent="0.25">
      <c r="B14" s="3"/>
      <c r="C14" s="4"/>
      <c r="D14" s="5" t="s">
        <v>14</v>
      </c>
      <c r="E14" s="12">
        <v>153291674.16999999</v>
      </c>
      <c r="F14" s="13">
        <v>32246022.609999999</v>
      </c>
      <c r="G14" s="14">
        <f t="shared" ref="G14:G38" si="3">E14+F14</f>
        <v>185537696.77999997</v>
      </c>
      <c r="H14" s="13">
        <v>185537696.78</v>
      </c>
      <c r="I14" s="13">
        <v>185537696.78</v>
      </c>
      <c r="J14" s="15">
        <f t="shared" ref="J14:J35" si="4">G14-H14</f>
        <v>0</v>
      </c>
    </row>
    <row r="15" spans="2:10" s="10" customFormat="1" x14ac:dyDescent="0.25">
      <c r="B15" s="3"/>
      <c r="C15" s="4"/>
      <c r="D15" s="5" t="s">
        <v>15</v>
      </c>
      <c r="E15" s="12">
        <v>0</v>
      </c>
      <c r="F15" s="13">
        <v>0</v>
      </c>
      <c r="G15" s="14">
        <f t="shared" si="3"/>
        <v>0</v>
      </c>
      <c r="H15" s="13">
        <v>0</v>
      </c>
      <c r="I15" s="13">
        <v>0</v>
      </c>
      <c r="J15" s="15">
        <f t="shared" si="4"/>
        <v>0</v>
      </c>
    </row>
    <row r="16" spans="2:10" s="10" customFormat="1" x14ac:dyDescent="0.25">
      <c r="B16" s="3"/>
      <c r="C16" s="4"/>
      <c r="D16" s="5" t="s">
        <v>16</v>
      </c>
      <c r="E16" s="12">
        <v>51752900.170000002</v>
      </c>
      <c r="F16" s="13">
        <v>6565655.6399999997</v>
      </c>
      <c r="G16" s="14">
        <f t="shared" si="3"/>
        <v>58318555.810000002</v>
      </c>
      <c r="H16" s="13">
        <v>58318555.810000002</v>
      </c>
      <c r="I16" s="13">
        <v>58318555.810000002</v>
      </c>
      <c r="J16" s="15">
        <f t="shared" si="4"/>
        <v>0</v>
      </c>
    </row>
    <row r="17" spans="2:10" s="10" customFormat="1" x14ac:dyDescent="0.25">
      <c r="B17" s="3"/>
      <c r="C17" s="4"/>
      <c r="D17" s="5" t="s">
        <v>17</v>
      </c>
      <c r="E17" s="12">
        <v>31066984.16</v>
      </c>
      <c r="F17" s="13">
        <v>5771189</v>
      </c>
      <c r="G17" s="14">
        <f t="shared" si="3"/>
        <v>36838173.159999996</v>
      </c>
      <c r="H17" s="13">
        <v>36838114.159999996</v>
      </c>
      <c r="I17" s="13">
        <v>36838114.159999996</v>
      </c>
      <c r="J17" s="15">
        <f t="shared" si="4"/>
        <v>59</v>
      </c>
    </row>
    <row r="18" spans="2:10" s="10" customFormat="1" x14ac:dyDescent="0.25">
      <c r="B18" s="3"/>
      <c r="C18" s="4"/>
      <c r="D18" s="5" t="s">
        <v>18</v>
      </c>
      <c r="E18" s="12">
        <v>0</v>
      </c>
      <c r="F18" s="13">
        <v>0</v>
      </c>
      <c r="G18" s="14">
        <f t="shared" si="3"/>
        <v>0</v>
      </c>
      <c r="H18" s="13">
        <v>0</v>
      </c>
      <c r="I18" s="13">
        <v>0</v>
      </c>
      <c r="J18" s="15">
        <f t="shared" si="4"/>
        <v>0</v>
      </c>
    </row>
    <row r="19" spans="2:10" s="10" customFormat="1" ht="33" x14ac:dyDescent="0.25">
      <c r="B19" s="3"/>
      <c r="C19" s="4"/>
      <c r="D19" s="5" t="s">
        <v>19</v>
      </c>
      <c r="E19" s="12">
        <v>0</v>
      </c>
      <c r="F19" s="13">
        <v>0</v>
      </c>
      <c r="G19" s="14">
        <f t="shared" si="3"/>
        <v>0</v>
      </c>
      <c r="H19" s="13">
        <v>0</v>
      </c>
      <c r="I19" s="13">
        <v>0</v>
      </c>
      <c r="J19" s="15">
        <f t="shared" si="4"/>
        <v>0</v>
      </c>
    </row>
    <row r="20" spans="2:10" s="10" customFormat="1" x14ac:dyDescent="0.25">
      <c r="B20" s="3"/>
      <c r="C20" s="4"/>
      <c r="D20" s="5" t="s">
        <v>20</v>
      </c>
      <c r="E20" s="12">
        <v>63551422.75</v>
      </c>
      <c r="F20" s="13">
        <v>-3042804.33</v>
      </c>
      <c r="G20" s="14">
        <f t="shared" si="3"/>
        <v>60508618.420000002</v>
      </c>
      <c r="H20" s="13">
        <v>59378303.509999998</v>
      </c>
      <c r="I20" s="13">
        <v>59378303.509999998</v>
      </c>
      <c r="J20" s="15">
        <f t="shared" si="4"/>
        <v>1130314.9100000039</v>
      </c>
    </row>
    <row r="21" spans="2:10" s="10" customFormat="1" x14ac:dyDescent="0.25">
      <c r="B21" s="3"/>
      <c r="C21" s="4"/>
      <c r="D21" s="5" t="s">
        <v>21</v>
      </c>
      <c r="E21" s="12">
        <v>102339082.38</v>
      </c>
      <c r="F21" s="13">
        <v>4451123.58</v>
      </c>
      <c r="G21" s="14">
        <f t="shared" si="3"/>
        <v>106790205.95999999</v>
      </c>
      <c r="H21" s="13">
        <v>106789963.86</v>
      </c>
      <c r="I21" s="13">
        <v>106789963.86</v>
      </c>
      <c r="J21" s="15">
        <f t="shared" si="4"/>
        <v>242.09999999403954</v>
      </c>
    </row>
    <row r="22" spans="2:10" s="26" customFormat="1" x14ac:dyDescent="0.25">
      <c r="B22" s="20"/>
      <c r="C22" s="31" t="s">
        <v>22</v>
      </c>
      <c r="D22" s="32"/>
      <c r="E22" s="21">
        <f t="shared" ref="E22:J22" si="5">SUM(E23:E25)</f>
        <v>644551.37</v>
      </c>
      <c r="F22" s="21">
        <f t="shared" si="5"/>
        <v>104766.32</v>
      </c>
      <c r="G22" s="21">
        <f t="shared" si="5"/>
        <v>749317.69</v>
      </c>
      <c r="H22" s="21">
        <f t="shared" si="5"/>
        <v>749317.69</v>
      </c>
      <c r="I22" s="21">
        <f t="shared" si="5"/>
        <v>749317.69</v>
      </c>
      <c r="J22" s="21">
        <f t="shared" si="5"/>
        <v>0</v>
      </c>
    </row>
    <row r="23" spans="2:10" s="10" customFormat="1" ht="36" customHeight="1" x14ac:dyDescent="0.25">
      <c r="B23" s="3"/>
      <c r="C23" s="4"/>
      <c r="D23" s="5" t="s">
        <v>23</v>
      </c>
      <c r="E23" s="12">
        <v>0</v>
      </c>
      <c r="F23" s="13">
        <v>0</v>
      </c>
      <c r="G23" s="14">
        <f t="shared" si="3"/>
        <v>0</v>
      </c>
      <c r="H23" s="13">
        <v>0</v>
      </c>
      <c r="I23" s="13">
        <v>0</v>
      </c>
      <c r="J23" s="15">
        <f t="shared" si="4"/>
        <v>0</v>
      </c>
    </row>
    <row r="24" spans="2:10" s="10" customFormat="1" ht="27" customHeight="1" x14ac:dyDescent="0.25">
      <c r="B24" s="3"/>
      <c r="C24" s="4"/>
      <c r="D24" s="5" t="s">
        <v>24</v>
      </c>
      <c r="E24" s="12">
        <v>644551.37</v>
      </c>
      <c r="F24" s="13">
        <v>104766.32</v>
      </c>
      <c r="G24" s="14">
        <f t="shared" si="3"/>
        <v>749317.69</v>
      </c>
      <c r="H24" s="13">
        <v>749317.69</v>
      </c>
      <c r="I24" s="13">
        <v>749317.69</v>
      </c>
      <c r="J24" s="15">
        <f t="shared" si="4"/>
        <v>0</v>
      </c>
    </row>
    <row r="25" spans="2:10" s="10" customFormat="1" x14ac:dyDescent="0.25">
      <c r="B25" s="3"/>
      <c r="C25" s="4"/>
      <c r="D25" s="5" t="s">
        <v>25</v>
      </c>
      <c r="E25" s="12">
        <v>0</v>
      </c>
      <c r="F25" s="13">
        <v>0</v>
      </c>
      <c r="G25" s="14">
        <f t="shared" si="3"/>
        <v>0</v>
      </c>
      <c r="H25" s="13">
        <v>0</v>
      </c>
      <c r="I25" s="13">
        <v>0</v>
      </c>
      <c r="J25" s="15">
        <f t="shared" si="4"/>
        <v>0</v>
      </c>
    </row>
    <row r="26" spans="2:10" s="26" customFormat="1" x14ac:dyDescent="0.25">
      <c r="B26" s="20"/>
      <c r="C26" s="31" t="s">
        <v>26</v>
      </c>
      <c r="D26" s="32"/>
      <c r="E26" s="21">
        <f t="shared" ref="E26:J26" si="6">SUM(E27:E28)</f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</row>
    <row r="27" spans="2:10" s="10" customFormat="1" ht="28.5" customHeight="1" x14ac:dyDescent="0.25">
      <c r="B27" s="3"/>
      <c r="C27" s="4"/>
      <c r="D27" s="5" t="s">
        <v>27</v>
      </c>
      <c r="E27" s="12">
        <v>0</v>
      </c>
      <c r="F27" s="13">
        <v>0</v>
      </c>
      <c r="G27" s="14">
        <f t="shared" si="3"/>
        <v>0</v>
      </c>
      <c r="H27" s="13">
        <v>0</v>
      </c>
      <c r="I27" s="13">
        <v>0</v>
      </c>
      <c r="J27" s="15">
        <f t="shared" si="4"/>
        <v>0</v>
      </c>
    </row>
    <row r="28" spans="2:10" s="10" customFormat="1" ht="21" customHeight="1" x14ac:dyDescent="0.25">
      <c r="B28" s="3"/>
      <c r="C28" s="4"/>
      <c r="D28" s="5" t="s">
        <v>28</v>
      </c>
      <c r="E28" s="12">
        <v>0</v>
      </c>
      <c r="F28" s="13">
        <v>0</v>
      </c>
      <c r="G28" s="14">
        <f t="shared" si="3"/>
        <v>0</v>
      </c>
      <c r="H28" s="13">
        <v>0</v>
      </c>
      <c r="I28" s="13">
        <v>0</v>
      </c>
      <c r="J28" s="15">
        <f t="shared" si="4"/>
        <v>0</v>
      </c>
    </row>
    <row r="29" spans="2:10" s="26" customFormat="1" x14ac:dyDescent="0.25">
      <c r="B29" s="20"/>
      <c r="C29" s="31" t="s">
        <v>29</v>
      </c>
      <c r="D29" s="32"/>
      <c r="E29" s="21">
        <f t="shared" ref="E29:J29" si="7">SUM(E30:E33)</f>
        <v>0</v>
      </c>
      <c r="F29" s="21">
        <f t="shared" si="7"/>
        <v>0</v>
      </c>
      <c r="G29" s="21">
        <f t="shared" si="7"/>
        <v>0</v>
      </c>
      <c r="H29" s="21">
        <f t="shared" si="7"/>
        <v>0</v>
      </c>
      <c r="I29" s="21">
        <f t="shared" si="7"/>
        <v>0</v>
      </c>
      <c r="J29" s="21">
        <f t="shared" si="7"/>
        <v>0</v>
      </c>
    </row>
    <row r="30" spans="2:10" s="10" customFormat="1" x14ac:dyDescent="0.25">
      <c r="B30" s="3"/>
      <c r="C30" s="4"/>
      <c r="D30" s="5" t="s">
        <v>30</v>
      </c>
      <c r="E30" s="12">
        <v>0</v>
      </c>
      <c r="F30" s="13">
        <v>0</v>
      </c>
      <c r="G30" s="14">
        <f t="shared" si="3"/>
        <v>0</v>
      </c>
      <c r="H30" s="13">
        <v>0</v>
      </c>
      <c r="I30" s="13">
        <v>0</v>
      </c>
      <c r="J30" s="15">
        <f t="shared" si="4"/>
        <v>0</v>
      </c>
    </row>
    <row r="31" spans="2:10" s="10" customFormat="1" x14ac:dyDescent="0.25">
      <c r="B31" s="3"/>
      <c r="C31" s="4"/>
      <c r="D31" s="5" t="s">
        <v>31</v>
      </c>
      <c r="E31" s="12">
        <v>0</v>
      </c>
      <c r="F31" s="13">
        <v>0</v>
      </c>
      <c r="G31" s="14">
        <f t="shared" si="3"/>
        <v>0</v>
      </c>
      <c r="H31" s="13">
        <v>0</v>
      </c>
      <c r="I31" s="13">
        <v>0</v>
      </c>
      <c r="J31" s="15">
        <f t="shared" si="4"/>
        <v>0</v>
      </c>
    </row>
    <row r="32" spans="2:10" s="10" customFormat="1" x14ac:dyDescent="0.25">
      <c r="B32" s="3"/>
      <c r="C32" s="4"/>
      <c r="D32" s="5" t="s">
        <v>32</v>
      </c>
      <c r="E32" s="12">
        <v>0</v>
      </c>
      <c r="F32" s="13">
        <v>0</v>
      </c>
      <c r="G32" s="14">
        <f t="shared" si="3"/>
        <v>0</v>
      </c>
      <c r="H32" s="13">
        <v>0</v>
      </c>
      <c r="I32" s="13">
        <v>0</v>
      </c>
      <c r="J32" s="15">
        <f t="shared" si="4"/>
        <v>0</v>
      </c>
    </row>
    <row r="33" spans="2:10" s="10" customFormat="1" x14ac:dyDescent="0.25">
      <c r="B33" s="3"/>
      <c r="C33" s="4"/>
      <c r="D33" s="5" t="s">
        <v>33</v>
      </c>
      <c r="E33" s="12">
        <v>0</v>
      </c>
      <c r="F33" s="13">
        <v>0</v>
      </c>
      <c r="G33" s="14">
        <f t="shared" si="3"/>
        <v>0</v>
      </c>
      <c r="H33" s="13">
        <v>0</v>
      </c>
      <c r="I33" s="13">
        <v>0</v>
      </c>
      <c r="J33" s="15">
        <f t="shared" si="4"/>
        <v>0</v>
      </c>
    </row>
    <row r="34" spans="2:10" s="26" customFormat="1" ht="27" customHeight="1" x14ac:dyDescent="0.25">
      <c r="B34" s="20"/>
      <c r="C34" s="31" t="s">
        <v>34</v>
      </c>
      <c r="D34" s="32"/>
      <c r="E34" s="21">
        <f t="shared" ref="E34:J34" si="8">SUM(E35)</f>
        <v>0</v>
      </c>
      <c r="F34" s="21">
        <f t="shared" si="8"/>
        <v>0</v>
      </c>
      <c r="G34" s="21">
        <f t="shared" si="8"/>
        <v>0</v>
      </c>
      <c r="H34" s="21">
        <f t="shared" si="8"/>
        <v>0</v>
      </c>
      <c r="I34" s="21">
        <f t="shared" si="8"/>
        <v>0</v>
      </c>
      <c r="J34" s="21">
        <f t="shared" si="8"/>
        <v>0</v>
      </c>
    </row>
    <row r="35" spans="2:10" s="10" customFormat="1" x14ac:dyDescent="0.25">
      <c r="B35" s="3"/>
      <c r="C35" s="4"/>
      <c r="D35" s="5" t="s">
        <v>35</v>
      </c>
      <c r="E35" s="12">
        <v>0</v>
      </c>
      <c r="F35" s="13">
        <v>0</v>
      </c>
      <c r="G35" s="14">
        <f t="shared" si="3"/>
        <v>0</v>
      </c>
      <c r="H35" s="13">
        <v>0</v>
      </c>
      <c r="I35" s="13">
        <v>0</v>
      </c>
      <c r="J35" s="15">
        <f t="shared" si="4"/>
        <v>0</v>
      </c>
    </row>
    <row r="36" spans="2:10" s="27" customFormat="1" ht="16.5" customHeight="1" x14ac:dyDescent="0.25">
      <c r="B36" s="33" t="s">
        <v>36</v>
      </c>
      <c r="C36" s="34"/>
      <c r="D36" s="35"/>
      <c r="E36" s="22">
        <v>0</v>
      </c>
      <c r="F36" s="23">
        <v>0</v>
      </c>
      <c r="G36" s="19">
        <f t="shared" si="3"/>
        <v>0</v>
      </c>
      <c r="H36" s="23">
        <v>0</v>
      </c>
      <c r="I36" s="23">
        <v>0</v>
      </c>
      <c r="J36" s="19">
        <f t="shared" ref="J36:J38" si="9">IF(AND(H36&gt;=0,G36&gt;=0),(G36-H36),"-")</f>
        <v>0</v>
      </c>
    </row>
    <row r="37" spans="2:10" s="27" customFormat="1" ht="23.25" customHeight="1" x14ac:dyDescent="0.25">
      <c r="B37" s="33" t="s">
        <v>37</v>
      </c>
      <c r="C37" s="34"/>
      <c r="D37" s="35"/>
      <c r="E37" s="22">
        <v>0</v>
      </c>
      <c r="F37" s="23">
        <v>0</v>
      </c>
      <c r="G37" s="19">
        <f t="shared" si="3"/>
        <v>0</v>
      </c>
      <c r="H37" s="23">
        <v>0</v>
      </c>
      <c r="I37" s="23">
        <v>0</v>
      </c>
      <c r="J37" s="19">
        <f t="shared" si="9"/>
        <v>0</v>
      </c>
    </row>
    <row r="38" spans="2:10" s="27" customFormat="1" ht="15.75" customHeight="1" x14ac:dyDescent="0.25">
      <c r="B38" s="33" t="s">
        <v>38</v>
      </c>
      <c r="C38" s="34"/>
      <c r="D38" s="35"/>
      <c r="E38" s="22">
        <v>0</v>
      </c>
      <c r="F38" s="23">
        <v>0</v>
      </c>
      <c r="G38" s="19">
        <f t="shared" si="3"/>
        <v>0</v>
      </c>
      <c r="H38" s="23">
        <v>0</v>
      </c>
      <c r="I38" s="23">
        <v>0</v>
      </c>
      <c r="J38" s="19">
        <f t="shared" si="9"/>
        <v>0</v>
      </c>
    </row>
    <row r="39" spans="2:10" s="10" customFormat="1" x14ac:dyDescent="0.25">
      <c r="B39" s="6"/>
      <c r="C39" s="7"/>
      <c r="D39" s="8"/>
      <c r="E39" s="16"/>
      <c r="F39" s="17"/>
      <c r="G39" s="17"/>
      <c r="H39" s="17"/>
      <c r="I39" s="17"/>
      <c r="J39" s="17"/>
    </row>
    <row r="40" spans="2:10" s="10" customFormat="1" ht="25.5" customHeight="1" x14ac:dyDescent="0.25">
      <c r="B40" s="9"/>
      <c r="C40" s="36" t="s">
        <v>39</v>
      </c>
      <c r="D40" s="37"/>
      <c r="E40" s="18">
        <f t="shared" ref="E40:J40" si="10">SUM(E9,E36,E37,E38)</f>
        <v>402646615</v>
      </c>
      <c r="F40" s="18">
        <f t="shared" si="10"/>
        <v>46095952.82</v>
      </c>
      <c r="G40" s="18">
        <f t="shared" si="10"/>
        <v>448742567.81999999</v>
      </c>
      <c r="H40" s="18">
        <f t="shared" si="10"/>
        <v>447611951.81</v>
      </c>
      <c r="I40" s="18">
        <f t="shared" si="10"/>
        <v>447611951.81</v>
      </c>
      <c r="J40" s="18">
        <f t="shared" si="10"/>
        <v>1130616.0099999979</v>
      </c>
    </row>
    <row r="41" spans="2:10" s="2" customFormat="1" x14ac:dyDescent="0.3"/>
    <row r="42" spans="2:10" s="2" customFormat="1" x14ac:dyDescent="0.3"/>
    <row r="43" spans="2:10" s="2" customFormat="1" x14ac:dyDescent="0.3"/>
    <row r="44" spans="2:10" s="2" customFormat="1" x14ac:dyDescent="0.3"/>
    <row r="45" spans="2:10" s="2" customFormat="1" x14ac:dyDescent="0.3"/>
    <row r="46" spans="2:10" ht="15" customHeight="1" x14ac:dyDescent="0.3">
      <c r="C46" s="29"/>
      <c r="D46" s="29"/>
      <c r="G46" s="29"/>
      <c r="H46" s="29"/>
      <c r="I46" s="29"/>
    </row>
    <row r="47" spans="2:10" ht="15" customHeight="1" x14ac:dyDescent="0.3">
      <c r="C47" s="30"/>
      <c r="D47" s="30"/>
      <c r="G47" s="30"/>
      <c r="H47" s="30"/>
      <c r="I47" s="30"/>
    </row>
    <row r="48" spans="2:10" ht="30" customHeight="1" x14ac:dyDescent="0.3"/>
  </sheetData>
  <mergeCells count="22">
    <mergeCell ref="C29:D29"/>
    <mergeCell ref="B9:D9"/>
    <mergeCell ref="C10:D10"/>
    <mergeCell ref="C13:D13"/>
    <mergeCell ref="C22:D22"/>
    <mergeCell ref="C26:D26"/>
    <mergeCell ref="B2:J2"/>
    <mergeCell ref="B3:J3"/>
    <mergeCell ref="B4:J4"/>
    <mergeCell ref="B6:D8"/>
    <mergeCell ref="E6:I6"/>
    <mergeCell ref="E7:E8"/>
    <mergeCell ref="F7:F8"/>
    <mergeCell ref="G7:G8"/>
    <mergeCell ref="H7:H8"/>
    <mergeCell ref="I7:I8"/>
    <mergeCell ref="J6:J8"/>
    <mergeCell ref="C34:D34"/>
    <mergeCell ref="B36:D36"/>
    <mergeCell ref="B37:D37"/>
    <mergeCell ref="B38:D38"/>
    <mergeCell ref="C40:D40"/>
  </mergeCells>
  <printOptions horizontalCentered="1"/>
  <pageMargins left="0.39370078740157483" right="0.39370078740157483" top="0.39370078740157483" bottom="0.39370078740157483" header="0" footer="0"/>
  <pageSetup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6.5.1</vt:lpstr>
      <vt:lpstr>'6.5.1'!Área_de_impresión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ProgPre02</cp:lastModifiedBy>
  <cp:lastPrinted>2018-02-08T21:50:49Z</cp:lastPrinted>
  <dcterms:created xsi:type="dcterms:W3CDTF">2014-09-29T18:50:46Z</dcterms:created>
  <dcterms:modified xsi:type="dcterms:W3CDTF">2018-02-15T16:06:52Z</dcterms:modified>
</cp:coreProperties>
</file>